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\Desktop\LENCHO\FORMATOS AUDITORIA\FORMATOS 2017\ESTADO ANALÍTICO DEL EJERCICIO DEL PRESUPUESTO DE EGRESOS 2017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48" i="1" l="1"/>
  <c r="H48" i="1"/>
  <c r="I48" i="1"/>
  <c r="I43" i="1"/>
  <c r="I44" i="1"/>
  <c r="I45" i="1"/>
  <c r="I46" i="1"/>
  <c r="I42" i="1"/>
  <c r="I32" i="1"/>
  <c r="I33" i="1"/>
  <c r="I34" i="1"/>
  <c r="I35" i="1"/>
  <c r="I36" i="1"/>
  <c r="I37" i="1"/>
  <c r="I38" i="1"/>
  <c r="I39" i="1"/>
  <c r="I40" i="1"/>
  <c r="I31" i="1"/>
  <c r="I23" i="1"/>
  <c r="I24" i="1"/>
  <c r="I25" i="1"/>
  <c r="I26" i="1"/>
  <c r="I27" i="1"/>
  <c r="I28" i="1"/>
  <c r="I29" i="1"/>
  <c r="I22" i="1"/>
  <c r="I13" i="1"/>
  <c r="I14" i="1"/>
  <c r="I15" i="1"/>
  <c r="I16" i="1"/>
  <c r="I17" i="1"/>
  <c r="I18" i="1"/>
  <c r="I19" i="1"/>
  <c r="I20" i="1"/>
  <c r="I12" i="1"/>
  <c r="H22" i="1"/>
  <c r="H42" i="1"/>
  <c r="H31" i="1"/>
  <c r="H12" i="1"/>
  <c r="G42" i="1"/>
  <c r="G31" i="1"/>
  <c r="G22" i="1"/>
  <c r="G12" i="1"/>
  <c r="F22" i="1" l="1"/>
  <c r="D22" i="1"/>
  <c r="F46" i="1" l="1"/>
  <c r="E48" i="1" l="1"/>
  <c r="D48" i="1"/>
  <c r="F48" i="1" l="1"/>
</calcChain>
</file>

<file path=xl/sharedStrings.xml><?xml version="1.0" encoding="utf-8"?>
<sst xmlns="http://schemas.openxmlformats.org/spreadsheetml/2006/main" count="54" uniqueCount="54">
  <si>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</si>
  <si>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</si>
  <si>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</si>
  <si>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</si>
  <si>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</si>
  <si>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</si>
  <si>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</si>
  <si>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</si>
  <si>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</si>
  <si>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</si>
  <si>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</si>
  <si>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</si>
  <si>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</si>
  <si>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</si>
  <si>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</si>
  <si>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</si>
  <si>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</si>
  <si>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</si>
  <si>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</si>
  <si>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</si>
  <si>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</si>
  <si>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</si>
  <si>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</si>
  <si>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</si>
  <si>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</si>
  <si>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</si>
  <si>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</si>
  <si>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</si>
  <si>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</si>
  <si>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</si>
  <si>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</si>
  <si>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</si>
  <si>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</si>
  <si>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</si>
  <si>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</si>
  <si>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</si>
  <si>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</si>
  <si>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</si>
  <si>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</si>
  <si>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</si>
  <si>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</si>
  <si>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</si>
  <si>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</si>
  <si>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</si>
  <si>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</si>
  <si>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</si>
  <si>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C. ARMANDO PINEDO MARTINEZ</t>
  </si>
  <si>
    <t>C.P. A. CARLOS MARQUEZ AVILA</t>
  </si>
  <si>
    <t>CONFORME A SU REGLAMENTO</t>
  </si>
  <si>
    <t xml:space="preserve">PRESIDENTE MUNICIPAL O DELEGADO FACULTADO </t>
  </si>
  <si>
    <t>PUBLICA MUNICIPAL</t>
  </si>
  <si>
    <t xml:space="preserve">FUNCIONARIO ENCARGADO DE LA HACIENDA </t>
  </si>
  <si>
    <t>Municipio de Colotlán</t>
  </si>
  <si>
    <t>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</si>
</sst>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0" fontId="13" fillId="0" borderId="0" xfId="0" applyFont="1" applyAlignment="1">
      <alignment horizontal="center"/>
    </xf>
    <xf numFmtId="44" fontId="5" fillId="0" borderId="12" xfId="6" applyFont="1" applyFill="1" applyBorder="1" applyAlignment="1">
      <alignment horizontal="right" vertical="top" wrapText="1"/>
    </xf>
    <xf numFmtId="44" fontId="5" fillId="0" borderId="12" xfId="6" applyFont="1" applyFill="1" applyBorder="1" applyAlignment="1">
      <alignment horizontal="right" vertical="top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65536"/>
  <sheetViews>
    <sheetView showGridLines="0" tabSelected="1" zoomScale="90" zoomScaleNormal="90" workbookViewId="0">
      <selection activeCell="B6" sqref="B6:I6"/>
    </sheetView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/>
    <row r="2" spans="2:10" s="13" customFormat="1" ht="7.5" customHeight="1">
      <c r="B2" s="14"/>
      <c r="C2" s="14"/>
      <c r="D2" s="14"/>
      <c r="E2" s="14"/>
      <c r="F2" s="14"/>
      <c r="G2" s="14"/>
      <c r="H2" s="14"/>
      <c r="I2" s="14"/>
    </row>
    <row r="3" spans="2:10" s="15" customFormat="1" ht="15.75">
      <c r="B3" s="39" t="s">
        <v>52</v>
      </c>
      <c r="C3" s="39"/>
      <c r="D3" s="39"/>
      <c r="E3" s="39"/>
      <c r="F3" s="39"/>
      <c r="G3" s="39"/>
      <c r="H3" s="39"/>
      <c r="I3" s="39"/>
      <c r="J3" s="39"/>
    </row>
    <row r="4" spans="2:10" s="15" customFormat="1" ht="15.75">
      <c r="B4" s="39" t="s">
        <v>43</v>
      </c>
      <c r="C4" s="39"/>
      <c r="D4" s="39"/>
      <c r="E4" s="39"/>
      <c r="F4" s="39"/>
      <c r="G4" s="39"/>
      <c r="H4" s="39"/>
      <c r="I4" s="39"/>
    </row>
    <row r="5" spans="2:10" s="15" customFormat="1" ht="15.75">
      <c r="B5" s="39" t="s">
        <v>44</v>
      </c>
      <c r="C5" s="39"/>
      <c r="D5" s="39"/>
      <c r="E5" s="39"/>
      <c r="F5" s="39"/>
      <c r="G5" s="39"/>
      <c r="H5" s="39"/>
      <c r="I5" s="39"/>
    </row>
    <row r="6" spans="2:10" s="15" customFormat="1" ht="15.75">
      <c r="B6" s="39" t="s">
        <v>53</v>
      </c>
      <c r="C6" s="39"/>
      <c r="D6" s="39"/>
      <c r="E6" s="39"/>
      <c r="F6" s="39"/>
      <c r="G6" s="39"/>
      <c r="H6" s="39"/>
      <c r="I6" s="39"/>
    </row>
    <row r="7" spans="2:10">
      <c r="B7" s="2"/>
      <c r="C7" s="2"/>
      <c r="D7" s="2"/>
      <c r="E7" s="2"/>
      <c r="F7" s="2"/>
      <c r="G7" s="2"/>
      <c r="H7" s="2"/>
      <c r="I7" s="2"/>
    </row>
    <row r="8" spans="2:10">
      <c r="B8" s="40" t="s">
        <v>0</v>
      </c>
      <c r="C8" s="41"/>
      <c r="D8" s="46" t="s">
        <v>1</v>
      </c>
      <c r="E8" s="47"/>
      <c r="F8" s="47"/>
      <c r="G8" s="47"/>
      <c r="H8" s="48"/>
      <c r="I8" s="49" t="s">
        <v>2</v>
      </c>
    </row>
    <row r="9" spans="2:10" ht="27.75" customHeight="1">
      <c r="B9" s="42"/>
      <c r="C9" s="43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50"/>
    </row>
    <row r="10" spans="2:10">
      <c r="B10" s="44"/>
      <c r="C10" s="45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>
      <c r="B11" s="3"/>
      <c r="C11" s="4"/>
      <c r="D11" s="5"/>
      <c r="E11" s="5"/>
      <c r="F11" s="5"/>
      <c r="G11" s="5"/>
      <c r="H11" s="5"/>
      <c r="I11" s="5"/>
    </row>
    <row r="12" spans="2:10">
      <c r="B12" s="34" t="s">
        <v>10</v>
      </c>
      <c r="C12" s="34"/>
      <c r="D12" s="24">
        <v>34261578</v>
      </c>
      <c r="E12" s="24">
        <v>0</v>
      </c>
      <c r="F12" s="24">
        <v>34261578</v>
      </c>
      <c r="G12" s="24">
        <f>SUM(G13:G20)</f>
        <v>17870466.629999999</v>
      </c>
      <c r="H12" s="24">
        <f>SUM(H13:H20)</f>
        <v>17870466.629999999</v>
      </c>
      <c r="I12" s="24">
        <f>F12-G12</f>
        <v>16391111.370000001</v>
      </c>
    </row>
    <row r="13" spans="2:10" ht="15" customHeight="1">
      <c r="B13" s="33" t="s">
        <v>11</v>
      </c>
      <c r="C13" s="33"/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31">
        <f t="shared" ref="I13:I20" si="0">F13-G13</f>
        <v>0</v>
      </c>
    </row>
    <row r="14" spans="2:10" ht="15" customHeight="1">
      <c r="B14" s="33" t="s">
        <v>12</v>
      </c>
      <c r="C14" s="33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31">
        <f t="shared" si="0"/>
        <v>0</v>
      </c>
    </row>
    <row r="15" spans="2:10" ht="15" customHeight="1">
      <c r="B15" s="33" t="s">
        <v>13</v>
      </c>
      <c r="C15" s="33"/>
      <c r="D15" s="27">
        <v>10991715</v>
      </c>
      <c r="E15" s="27">
        <v>0</v>
      </c>
      <c r="F15" s="28">
        <v>10991715</v>
      </c>
      <c r="G15" s="27">
        <v>7814861.9400000004</v>
      </c>
      <c r="H15" s="27">
        <v>7814861.9400000004</v>
      </c>
      <c r="I15" s="31">
        <f t="shared" si="0"/>
        <v>3176853.0599999996</v>
      </c>
    </row>
    <row r="16" spans="2:10" ht="15" customHeight="1">
      <c r="B16" s="33" t="s">
        <v>14</v>
      </c>
      <c r="C16" s="33"/>
      <c r="D16" s="27">
        <v>1257271</v>
      </c>
      <c r="E16" s="27">
        <v>0</v>
      </c>
      <c r="F16" s="28">
        <v>1257271</v>
      </c>
      <c r="G16" s="27">
        <v>742349.55</v>
      </c>
      <c r="H16" s="27">
        <v>742349.55</v>
      </c>
      <c r="I16" s="31">
        <f t="shared" si="0"/>
        <v>514921.44999999995</v>
      </c>
    </row>
    <row r="17" spans="2:9" ht="15" customHeight="1">
      <c r="B17" s="33" t="s">
        <v>15</v>
      </c>
      <c r="C17" s="33"/>
      <c r="D17" s="27">
        <v>8837473</v>
      </c>
      <c r="E17" s="27">
        <v>0</v>
      </c>
      <c r="F17" s="28">
        <v>8837473</v>
      </c>
      <c r="G17" s="27">
        <v>1531738.2</v>
      </c>
      <c r="H17" s="27">
        <v>1531738.2</v>
      </c>
      <c r="I17" s="31">
        <f t="shared" si="0"/>
        <v>7305734.7999999998</v>
      </c>
    </row>
    <row r="18" spans="2:9" ht="15" customHeight="1">
      <c r="B18" s="33" t="s">
        <v>16</v>
      </c>
      <c r="C18" s="33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31">
        <f t="shared" si="0"/>
        <v>0</v>
      </c>
    </row>
    <row r="19" spans="2:9" ht="15" customHeight="1">
      <c r="B19" s="33" t="s">
        <v>17</v>
      </c>
      <c r="C19" s="33"/>
      <c r="D19" s="27">
        <v>7151363</v>
      </c>
      <c r="E19" s="27">
        <v>0</v>
      </c>
      <c r="F19" s="28">
        <v>7151363</v>
      </c>
      <c r="G19" s="27">
        <v>5225459.72</v>
      </c>
      <c r="H19" s="27">
        <v>5225459.72</v>
      </c>
      <c r="I19" s="31">
        <f t="shared" si="0"/>
        <v>1925903.2800000003</v>
      </c>
    </row>
    <row r="20" spans="2:9" ht="15" customHeight="1">
      <c r="B20" s="33" t="s">
        <v>18</v>
      </c>
      <c r="C20" s="33"/>
      <c r="D20" s="27">
        <v>6023756</v>
      </c>
      <c r="E20" s="27">
        <v>0</v>
      </c>
      <c r="F20" s="28">
        <v>6023756</v>
      </c>
      <c r="G20" s="27">
        <v>2556057.2200000002</v>
      </c>
      <c r="H20" s="27">
        <v>2556057.2200000002</v>
      </c>
      <c r="I20" s="31">
        <f t="shared" si="0"/>
        <v>3467698.78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34" t="s">
        <v>19</v>
      </c>
      <c r="C22" s="34"/>
      <c r="D22" s="24">
        <f>D23+D24+D26+D27+D28+D29</f>
        <v>8977682</v>
      </c>
      <c r="E22" s="24">
        <v>0</v>
      </c>
      <c r="F22" s="24">
        <f>F23+F24+F26+F27+F28+F29</f>
        <v>8977682</v>
      </c>
      <c r="G22" s="24">
        <f>SUM(G23:G29)</f>
        <v>5652007.8200000003</v>
      </c>
      <c r="H22" s="24">
        <f>SUM(H23:H29)</f>
        <v>5652007.8200000003</v>
      </c>
      <c r="I22" s="24">
        <f>F22-G22</f>
        <v>3325674.1799999997</v>
      </c>
    </row>
    <row r="23" spans="2:9" ht="15" customHeight="1">
      <c r="B23" s="33" t="s">
        <v>20</v>
      </c>
      <c r="C23" s="33"/>
      <c r="D23" s="29">
        <v>1669968</v>
      </c>
      <c r="E23" s="29">
        <v>0</v>
      </c>
      <c r="F23" s="29">
        <v>1669968</v>
      </c>
      <c r="G23" s="29">
        <v>1217260.72</v>
      </c>
      <c r="H23" s="29">
        <v>1217260.72</v>
      </c>
      <c r="I23" s="31">
        <f t="shared" ref="I23:I29" si="1">F23-G23</f>
        <v>452707.28</v>
      </c>
    </row>
    <row r="24" spans="2:9" ht="15" customHeight="1">
      <c r="B24" s="33" t="s">
        <v>21</v>
      </c>
      <c r="C24" s="33"/>
      <c r="D24" s="29">
        <v>2155691</v>
      </c>
      <c r="E24" s="29">
        <v>0</v>
      </c>
      <c r="F24" s="29">
        <v>2155691</v>
      </c>
      <c r="G24" s="29">
        <v>1582600.31</v>
      </c>
      <c r="H24" s="29">
        <v>1582600.31</v>
      </c>
      <c r="I24" s="31">
        <f t="shared" si="1"/>
        <v>573090.68999999994</v>
      </c>
    </row>
    <row r="25" spans="2:9" ht="15" customHeight="1">
      <c r="B25" s="33" t="s">
        <v>22</v>
      </c>
      <c r="C25" s="33"/>
      <c r="D25" s="29">
        <v>0</v>
      </c>
      <c r="E25" s="29">
        <v>0</v>
      </c>
      <c r="F25" s="29">
        <v>0</v>
      </c>
      <c r="G25" s="29">
        <v>101028.75</v>
      </c>
      <c r="H25" s="29">
        <v>101028.75</v>
      </c>
      <c r="I25" s="31">
        <f t="shared" si="1"/>
        <v>-101028.75</v>
      </c>
    </row>
    <row r="26" spans="2:9" ht="15" customHeight="1">
      <c r="B26" s="33" t="s">
        <v>23</v>
      </c>
      <c r="C26" s="33"/>
      <c r="D26" s="29">
        <v>3143844</v>
      </c>
      <c r="E26" s="29">
        <v>0</v>
      </c>
      <c r="F26" s="29">
        <v>3143844</v>
      </c>
      <c r="G26" s="29">
        <v>1670724.6</v>
      </c>
      <c r="H26" s="29">
        <v>1670724.6</v>
      </c>
      <c r="I26" s="31">
        <f t="shared" si="1"/>
        <v>1473119.4</v>
      </c>
    </row>
    <row r="27" spans="2:9" ht="15" customHeight="1">
      <c r="B27" s="33" t="s">
        <v>24</v>
      </c>
      <c r="C27" s="33"/>
      <c r="D27" s="29">
        <v>606768</v>
      </c>
      <c r="E27" s="29">
        <v>0</v>
      </c>
      <c r="F27" s="29">
        <v>606768</v>
      </c>
      <c r="G27" s="29">
        <v>245044.74</v>
      </c>
      <c r="H27" s="29">
        <v>245044.74</v>
      </c>
      <c r="I27" s="31">
        <f t="shared" si="1"/>
        <v>361723.26</v>
      </c>
    </row>
    <row r="28" spans="2:9" ht="15" customHeight="1">
      <c r="B28" s="33" t="s">
        <v>25</v>
      </c>
      <c r="C28" s="33"/>
      <c r="D28" s="29">
        <v>673390</v>
      </c>
      <c r="E28" s="29">
        <v>0</v>
      </c>
      <c r="F28" s="29">
        <v>673390</v>
      </c>
      <c r="G28" s="29">
        <v>550512.18000000005</v>
      </c>
      <c r="H28" s="29">
        <v>550512.18000000005</v>
      </c>
      <c r="I28" s="31">
        <f t="shared" si="1"/>
        <v>122877.81999999995</v>
      </c>
    </row>
    <row r="29" spans="2:9" ht="15" customHeight="1">
      <c r="B29" s="33" t="s">
        <v>26</v>
      </c>
      <c r="C29" s="33"/>
      <c r="D29" s="29">
        <v>728021</v>
      </c>
      <c r="E29" s="29">
        <v>0</v>
      </c>
      <c r="F29" s="29">
        <v>728021</v>
      </c>
      <c r="G29" s="29">
        <v>284836.52</v>
      </c>
      <c r="H29" s="29">
        <v>284836.52</v>
      </c>
      <c r="I29" s="31">
        <f t="shared" si="1"/>
        <v>443184.48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34" t="s">
        <v>27</v>
      </c>
      <c r="C31" s="34"/>
      <c r="D31" s="25">
        <v>20490734</v>
      </c>
      <c r="E31" s="25">
        <v>0</v>
      </c>
      <c r="F31" s="25">
        <v>20490734</v>
      </c>
      <c r="G31" s="25">
        <f>SUM(G32:G40)</f>
        <v>14431542.73</v>
      </c>
      <c r="H31" s="25">
        <f>SUM(H32:H40)</f>
        <v>14431542.73</v>
      </c>
      <c r="I31" s="25">
        <f>F31-G31</f>
        <v>6059191.2699999996</v>
      </c>
    </row>
    <row r="32" spans="2:9" ht="15" customHeight="1">
      <c r="B32" s="33" t="s">
        <v>28</v>
      </c>
      <c r="C32" s="33"/>
      <c r="D32" s="29">
        <v>1028536</v>
      </c>
      <c r="E32" s="29">
        <v>0</v>
      </c>
      <c r="F32" s="28">
        <v>1028536</v>
      </c>
      <c r="G32" s="29">
        <v>561038.48</v>
      </c>
      <c r="H32" s="29">
        <v>561038.48</v>
      </c>
      <c r="I32" s="32">
        <f t="shared" ref="I32:I40" si="2">F32-G32</f>
        <v>467497.52</v>
      </c>
    </row>
    <row r="33" spans="2:9" ht="15" customHeight="1">
      <c r="B33" s="33" t="s">
        <v>29</v>
      </c>
      <c r="C33" s="33"/>
      <c r="D33" s="29">
        <v>772181</v>
      </c>
      <c r="E33" s="29">
        <v>0</v>
      </c>
      <c r="F33" s="28">
        <v>772181</v>
      </c>
      <c r="G33" s="29">
        <v>260899.11</v>
      </c>
      <c r="H33" s="29">
        <v>260899.11</v>
      </c>
      <c r="I33" s="32">
        <f t="shared" si="2"/>
        <v>511281.89</v>
      </c>
    </row>
    <row r="34" spans="2:9" ht="15" customHeight="1">
      <c r="B34" s="33" t="s">
        <v>30</v>
      </c>
      <c r="C34" s="33"/>
      <c r="D34" s="29">
        <v>4600000</v>
      </c>
      <c r="E34" s="29">
        <v>0</v>
      </c>
      <c r="F34" s="28">
        <v>4600000</v>
      </c>
      <c r="G34" s="29">
        <v>0</v>
      </c>
      <c r="H34" s="29">
        <v>0</v>
      </c>
      <c r="I34" s="32">
        <f t="shared" si="2"/>
        <v>4600000</v>
      </c>
    </row>
    <row r="35" spans="2:9" ht="15" customHeight="1">
      <c r="B35" s="33" t="s">
        <v>31</v>
      </c>
      <c r="C35" s="33"/>
      <c r="D35" s="29">
        <v>12891806</v>
      </c>
      <c r="E35" s="29">
        <v>0</v>
      </c>
      <c r="F35" s="28">
        <v>12891806</v>
      </c>
      <c r="G35" s="29">
        <v>12036346.810000001</v>
      </c>
      <c r="H35" s="29">
        <v>12036346.810000001</v>
      </c>
      <c r="I35" s="32">
        <f t="shared" si="2"/>
        <v>855459.18999999948</v>
      </c>
    </row>
    <row r="36" spans="2:9" ht="15" customHeight="1">
      <c r="B36" s="33" t="s">
        <v>32</v>
      </c>
      <c r="C36" s="33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32">
        <f t="shared" si="2"/>
        <v>0</v>
      </c>
    </row>
    <row r="37" spans="2:9" ht="15" customHeight="1">
      <c r="B37" s="33" t="s">
        <v>33</v>
      </c>
      <c r="C37" s="33"/>
      <c r="D37" s="29">
        <v>0</v>
      </c>
      <c r="E37" s="29">
        <v>0</v>
      </c>
      <c r="F37" s="28">
        <v>0</v>
      </c>
      <c r="G37" s="29">
        <v>580151.23</v>
      </c>
      <c r="H37" s="29">
        <v>580151.23</v>
      </c>
      <c r="I37" s="32">
        <f t="shared" si="2"/>
        <v>-580151.23</v>
      </c>
    </row>
    <row r="38" spans="2:9" ht="15" customHeight="1">
      <c r="B38" s="33" t="s">
        <v>34</v>
      </c>
      <c r="C38" s="33"/>
      <c r="D38" s="29">
        <v>483408</v>
      </c>
      <c r="E38" s="29">
        <v>0</v>
      </c>
      <c r="F38" s="28">
        <v>483408</v>
      </c>
      <c r="G38" s="29">
        <v>341208.4</v>
      </c>
      <c r="H38" s="29">
        <v>341208.4</v>
      </c>
      <c r="I38" s="32">
        <f t="shared" si="2"/>
        <v>142199.59999999998</v>
      </c>
    </row>
    <row r="39" spans="2:9" ht="15" customHeight="1">
      <c r="B39" s="33" t="s">
        <v>35</v>
      </c>
      <c r="C39" s="33"/>
      <c r="D39" s="29">
        <v>0</v>
      </c>
      <c r="E39" s="29">
        <v>0</v>
      </c>
      <c r="F39" s="28">
        <v>0</v>
      </c>
      <c r="G39" s="29"/>
      <c r="H39" s="29">
        <v>0</v>
      </c>
      <c r="I39" s="32">
        <f t="shared" si="2"/>
        <v>0</v>
      </c>
    </row>
    <row r="40" spans="2:9" ht="15" customHeight="1">
      <c r="B40" s="33" t="s">
        <v>36</v>
      </c>
      <c r="C40" s="33"/>
      <c r="D40" s="29">
        <v>714803</v>
      </c>
      <c r="E40" s="29">
        <v>0</v>
      </c>
      <c r="F40" s="28">
        <v>714803</v>
      </c>
      <c r="G40" s="29">
        <v>651898.69999999995</v>
      </c>
      <c r="H40" s="29">
        <v>651898.69999999995</v>
      </c>
      <c r="I40" s="32">
        <f t="shared" si="2"/>
        <v>62904.300000000047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34" t="s">
        <v>37</v>
      </c>
      <c r="C42" s="34"/>
      <c r="D42" s="25">
        <v>2124000</v>
      </c>
      <c r="E42" s="25">
        <v>0</v>
      </c>
      <c r="F42" s="25">
        <v>2124000</v>
      </c>
      <c r="G42" s="26">
        <f>SUM(G43:G46)</f>
        <v>2500000</v>
      </c>
      <c r="H42" s="25">
        <f>SUM(H43:H46)</f>
        <v>2500000</v>
      </c>
      <c r="I42" s="25">
        <f>F42-G42</f>
        <v>-376000</v>
      </c>
    </row>
    <row r="43" spans="2:9" ht="15" customHeight="1">
      <c r="B43" s="33" t="s">
        <v>38</v>
      </c>
      <c r="C43" s="33"/>
      <c r="D43" s="29">
        <v>2124000</v>
      </c>
      <c r="E43" s="29">
        <v>0</v>
      </c>
      <c r="F43" s="28">
        <v>2124000</v>
      </c>
      <c r="G43" s="29">
        <v>2500000</v>
      </c>
      <c r="H43" s="29">
        <v>2500000</v>
      </c>
      <c r="I43" s="32">
        <f t="shared" ref="I43:I46" si="3">F43-G43</f>
        <v>-376000</v>
      </c>
    </row>
    <row r="44" spans="2:9" ht="15" customHeight="1">
      <c r="B44" s="33" t="s">
        <v>39</v>
      </c>
      <c r="C44" s="33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32">
        <f t="shared" si="3"/>
        <v>0</v>
      </c>
    </row>
    <row r="45" spans="2:9" ht="15" customHeight="1">
      <c r="B45" s="33" t="s">
        <v>40</v>
      </c>
      <c r="C45" s="33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32">
        <f t="shared" si="3"/>
        <v>0</v>
      </c>
    </row>
    <row r="46" spans="2:9" ht="15" customHeight="1">
      <c r="B46" s="33" t="s">
        <v>41</v>
      </c>
      <c r="C46" s="33"/>
      <c r="D46" s="29">
        <v>0</v>
      </c>
      <c r="E46" s="29">
        <v>0</v>
      </c>
      <c r="F46" s="28">
        <f t="shared" ref="F46" si="4">D46+E46</f>
        <v>0</v>
      </c>
      <c r="G46" s="29">
        <v>0</v>
      </c>
      <c r="H46" s="29">
        <v>0</v>
      </c>
      <c r="I46" s="32">
        <f t="shared" si="3"/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E48" si="5">SUM(D12,D22,D31,D42)</f>
        <v>65853994</v>
      </c>
      <c r="E48" s="21">
        <f t="shared" si="5"/>
        <v>0</v>
      </c>
      <c r="F48" s="21">
        <f>D48+E48</f>
        <v>65853994</v>
      </c>
      <c r="G48" s="21">
        <f>SUM(G12,G22,G31,G42)</f>
        <v>40454017.18</v>
      </c>
      <c r="H48" s="21">
        <f>SUM(H12,H22,H31,H42)</f>
        <v>40454017.18</v>
      </c>
      <c r="I48" s="21">
        <f>IF(AND(F48&gt;=0,G48&gt;=0),(F48-G48),"-")</f>
        <v>25399976.82</v>
      </c>
    </row>
    <row r="49" spans="2:9"/>
    <row r="50" spans="2:9" ht="34.5" customHeight="1"/>
    <row r="51" spans="2:9" ht="27" customHeight="1"/>
    <row r="52" spans="2:9">
      <c r="C52" s="22"/>
      <c r="F52" s="22"/>
      <c r="G52" s="22"/>
      <c r="H52" s="22"/>
    </row>
    <row r="53" spans="2:9" ht="15.75">
      <c r="C53" s="30" t="s">
        <v>46</v>
      </c>
      <c r="F53" s="36" t="s">
        <v>47</v>
      </c>
      <c r="G53" s="36"/>
      <c r="H53" s="36"/>
    </row>
    <row r="54" spans="2:9">
      <c r="C54" s="1" t="s">
        <v>49</v>
      </c>
      <c r="F54" s="1" t="s">
        <v>51</v>
      </c>
    </row>
    <row r="55" spans="2:9">
      <c r="C55" s="23" t="s">
        <v>48</v>
      </c>
      <c r="G55" s="1" t="s">
        <v>50</v>
      </c>
    </row>
    <row r="56" spans="2:9" ht="44.25">
      <c r="D56" s="37"/>
      <c r="E56" s="38"/>
    </row>
    <row r="57" spans="2:9">
      <c r="B57" s="35" t="s">
        <v>45</v>
      </c>
      <c r="C57" s="35"/>
      <c r="D57" s="35"/>
      <c r="E57" s="35"/>
      <c r="F57" s="35"/>
      <c r="G57" s="35"/>
      <c r="H57" s="35"/>
      <c r="I57" s="35"/>
    </row>
    <row r="58" spans="2:9"/>
    <row r="59" spans="2:9"/>
    <row r="60" spans="2:9"/>
    <row r="61" spans="2:9"/>
    <row r="62" spans="2:9"/>
    <row r="63" spans="2:9"/>
    <row r="64" spans="2:9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2">
    <mergeCell ref="B3:J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2:C42"/>
    <mergeCell ref="B43:C43"/>
    <mergeCell ref="B57:I57"/>
    <mergeCell ref="F53:H53"/>
    <mergeCell ref="D56:E56"/>
    <mergeCell ref="B45:C45"/>
    <mergeCell ref="B46:C46"/>
    <mergeCell ref="B44:C44"/>
    <mergeCell ref="B38:C38"/>
    <mergeCell ref="B39:C39"/>
    <mergeCell ref="B40:C40"/>
    <mergeCell ref="B37:C37"/>
  </mergeCells>
  <printOptions horizontalCentered="1"/>
  <pageMargins left="0.55118110236220474" right="0.39370078740157483" top="0.47244094488188981" bottom="0.43307086614173229" header="0.31496062992125984" footer="0.31496062992125984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TERE</cp:lastModifiedBy>
  <cp:lastPrinted>2018-03-03T18:36:49Z</cp:lastPrinted>
  <dcterms:created xsi:type="dcterms:W3CDTF">2014-10-31T18:17:16Z</dcterms:created>
  <dcterms:modified xsi:type="dcterms:W3CDTF">2018-04-23T16:56:59Z</dcterms:modified>
</cp:coreProperties>
</file>